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Kopsavilkums pa darbu veidiem" sheetId="1" r:id="rId1"/>
    <sheet name="Kopējais darbu uzskaitījums" sheetId="2" r:id="rId2"/>
    <sheet name="Darbi sadalījumā pēc veida" sheetId="3" r:id="rId3"/>
    <sheet name="Ienākumi, izdevumi" sheetId="4" r:id="rId4"/>
  </sheets>
  <definedNames>
    <definedName name="_xlnm.Print_Area" localSheetId="2">'Darbi sadalījumā pēc veida'!$A$1:$C$99</definedName>
    <definedName name="_xlnm.Print_Area" localSheetId="3">'Ienākumi, izdevumi'!$A$1:$B$15</definedName>
    <definedName name="_xlnm.Print_Area" localSheetId="1">'Kopējais darbu uzskaitījums'!$A$1:$D$97</definedName>
    <definedName name="_xlnm._FilterDatabase" localSheetId="1" hidden="1">'Kopējais darbu uzskaitījums'!$A$4:$D$97</definedName>
    <definedName name="_xlnm.Print_Area" localSheetId="0">'Kopsavilkums pa darbu veidiem'!$A$1:$B$19</definedName>
  </definedNames>
  <calcPr fullCalcOnLoad="1"/>
</workbook>
</file>

<file path=xl/sharedStrings.xml><?xml version="1.0" encoding="utf-8"?>
<sst xmlns="http://schemas.openxmlformats.org/spreadsheetml/2006/main" count="332" uniqueCount="133">
  <si>
    <t>Tabula A</t>
  </si>
  <si>
    <t>KOPSAVILKUMS PA DARBU VEIDIEM</t>
  </si>
  <si>
    <t>Darbu veids</t>
  </si>
  <si>
    <t>Darbu izmaksas, LVL</t>
  </si>
  <si>
    <t>Ārējie inženiertīkli</t>
  </si>
  <si>
    <t>Baseinu, piršu aprīkojums</t>
  </si>
  <si>
    <t>Būvlaumuma sagatavošana</t>
  </si>
  <si>
    <t>Ceļi un laukumi</t>
  </si>
  <si>
    <t>Inženiertīkli (iekšējie un ārējie bez dalījuma)</t>
  </si>
  <si>
    <t>Kustamā manta</t>
  </si>
  <si>
    <t>Vājstrāvu tīkli</t>
  </si>
  <si>
    <t>Vispārējie celtniecības darbi</t>
  </si>
  <si>
    <t>Grand Total</t>
  </si>
  <si>
    <t>PVN 21%</t>
  </si>
  <si>
    <t>Kopējā darbu vērtība ar PVN</t>
  </si>
  <si>
    <t>Tajā skaitā:</t>
  </si>
  <si>
    <t>Ēkas un būves ar PVN</t>
  </si>
  <si>
    <t>Kustamā manta ar PVN</t>
  </si>
  <si>
    <t>TABULA B</t>
  </si>
  <si>
    <t>KOPĒJAIS DARBU UZSKAITĪJUMS KĀ GALVENĀ BŪVUZŅĒMĒJA TĀMĒ</t>
  </si>
  <si>
    <t>Darbu nosaukums tāmē</t>
  </si>
  <si>
    <t>Darbu izmaksas apdrošināšanai, bez PVN</t>
  </si>
  <si>
    <t>Darbu izmaksas tāmē, bez PVN</t>
  </si>
  <si>
    <t>Būvlaukuma sagatavošana un uzturēšana</t>
  </si>
  <si>
    <t>Vertikālā planēšana</t>
  </si>
  <si>
    <t>Demontāžas darbi</t>
  </si>
  <si>
    <t>Ceļi un laukumi ārpus</t>
  </si>
  <si>
    <t>Ārējais ūdensvads</t>
  </si>
  <si>
    <t>Lietus ūdens kanalizācija K-2</t>
  </si>
  <si>
    <t>Kanalizācija K1, K3, KS1</t>
  </si>
  <si>
    <t>Zemes darbi</t>
  </si>
  <si>
    <t>Elektroapgāde</t>
  </si>
  <si>
    <t>Gāzes vada pārcelšana saskaņā ar projektu</t>
  </si>
  <si>
    <t>Vispārīgie celtniecības darbi daudzfunkcionālai ēkai</t>
  </si>
  <si>
    <t>Ūdensvads Ū1</t>
  </si>
  <si>
    <t>Ūdensvads U1, T3, T4</t>
  </si>
  <si>
    <t>Ugunsdzēsība Ū2</t>
  </si>
  <si>
    <t>Sadzīves kanalizācija K-1</t>
  </si>
  <si>
    <t>Lietus kanalizācija K-2</t>
  </si>
  <si>
    <t>Elektroapgāde - fasāžu apgaismojums</t>
  </si>
  <si>
    <t>Elektroapgāde - iekšējie tīkli</t>
  </si>
  <si>
    <t>Siltummezgls</t>
  </si>
  <si>
    <t>Apkure mazā zāle</t>
  </si>
  <si>
    <t>Apkure baseins</t>
  </si>
  <si>
    <t>Apkure sporta zāle</t>
  </si>
  <si>
    <t>Apkure biroja telpas</t>
  </si>
  <si>
    <t>Apkure publiskā zona</t>
  </si>
  <si>
    <t>Grīdas apkure</t>
  </si>
  <si>
    <t>Siltumapgāde</t>
  </si>
  <si>
    <t>Vēdināšana</t>
  </si>
  <si>
    <t>Kondicionēšana</t>
  </si>
  <si>
    <t>Ugunsdzēsības signalizācija</t>
  </si>
  <si>
    <t>Trauksmes izziņošanas sistēma</t>
  </si>
  <si>
    <t>Telekomunikācijas tīkli</t>
  </si>
  <si>
    <t>Televīzijas tīkli</t>
  </si>
  <si>
    <t>Apskaņošanas sistēma</t>
  </si>
  <si>
    <t>Apsardzes signalizācija</t>
  </si>
  <si>
    <t>Videonovērošanas sistēma</t>
  </si>
  <si>
    <t>Ūdens tehnoloģija baseinam 25x16m</t>
  </si>
  <si>
    <t>Peldbaseina 25x16m aprīkojums</t>
  </si>
  <si>
    <t>Ūdens tehnoloģija baseinam 15x6m</t>
  </si>
  <si>
    <t>Baseina 15x6m iekārta</t>
  </si>
  <si>
    <t>Aprīkojums SPA baseinam Pahlen SPA Olympic</t>
  </si>
  <si>
    <t>Peldbaseina 25x16m ierīkošana, t.sk. Peldbaseina aprīkojums</t>
  </si>
  <si>
    <t>Pirts iekārta</t>
  </si>
  <si>
    <t>Pirts apdares materiāli</t>
  </si>
  <si>
    <t>Ārējo inženierkomunikāciju izbūve</t>
  </si>
  <si>
    <t>Kabeļu kanalizācijas izbūve Lattelekom tīkla pieslēgumam</t>
  </si>
  <si>
    <t>Siltumtrase</t>
  </si>
  <si>
    <t xml:space="preserve">Aerobikas zāles grīda </t>
  </si>
  <si>
    <t>Kļavas koka grīda Robbinsfloor B10 Cushion 2900 m2</t>
  </si>
  <si>
    <t>Sporta iekārtas un inventārs, tribīnes elektroniskie tablo (atšifrējums tabulā D)</t>
  </si>
  <si>
    <t>Pāļu ierīkošana Liebherr torņa celtnim</t>
  </si>
  <si>
    <t>Columbia Kivi bloku aizpildīšana</t>
  </si>
  <si>
    <t>Rievsienu ierīkošana</t>
  </si>
  <si>
    <t>Dobumu aizpildīšana ar betonu sienām no Columbia Kivi blokiem (REI 150)</t>
  </si>
  <si>
    <t>Papildus ailas pa asīm 12 starp asīm B un C</t>
  </si>
  <si>
    <t>Akumulācijas tvertnes uzstādīšana</t>
  </si>
  <si>
    <t>Dūmu nosūces sistēmas automātiskā daļa</t>
  </si>
  <si>
    <t>Ārējās monolītā dzelzsbetona sienas</t>
  </si>
  <si>
    <t>Piekļuves kontroles sistēma</t>
  </si>
  <si>
    <t>Santehniskie papildus darbi</t>
  </si>
  <si>
    <t>Papilddarbi Dzelzsbetona pārseguma siltināšana</t>
  </si>
  <si>
    <t>Papilddarbi  2st. Grīdu piekļāvuma pie ārējās konstrukcijas ierīkošana</t>
  </si>
  <si>
    <t>Papilddarbi Metāla konstrukciju montāža un demontāža</t>
  </si>
  <si>
    <t>Trenažieru zāles aprīkojums</t>
  </si>
  <si>
    <t>Ventilācija (kafejnīca) saskaņā ar izmainīto projektu</t>
  </si>
  <si>
    <t>Elektroapgāde Papilddarbi saskaņā ar izmainīto projektu</t>
  </si>
  <si>
    <t>Santehniskie papildus darbi saskaņā ar izmainīto projektu</t>
  </si>
  <si>
    <t>Elektroapgāde Papilddarbi saskaņā ar izmainīto projektu reklāma</t>
  </si>
  <si>
    <t>Ugunsdzēsības signalizācijas sistēmas montāža, papilddarbi</t>
  </si>
  <si>
    <t>Elektroapgāde iekšējie tīkli. Papilddarbi saskaņā ar izmainīto projektu</t>
  </si>
  <si>
    <t>Sienas apšūšana ar perforācijas saplākšņiem</t>
  </si>
  <si>
    <t>Elektroapgāde iekšējie tīkli. Papildus patērētāju pieslēgšana</t>
  </si>
  <si>
    <t>Elektroapgāde, iekšējie tīkli. Papilddarbi. Žalūziju pieslēgšana</t>
  </si>
  <si>
    <t>Žalūzijas</t>
  </si>
  <si>
    <t>Dekoratīvo sienas paneļu montāža 5 gab.</t>
  </si>
  <si>
    <t>Elektroapgāde, iekšējie tīkli. Papilddarbi. Tehnoloģisko iekārtu pieslēgšana</t>
  </si>
  <si>
    <t>Elektrokomunikāciju un dūmu izvadīšanas sistēmas apšuvums</t>
  </si>
  <si>
    <t>Kabeļa informācijas panelim guldīšanas izmaksas</t>
  </si>
  <si>
    <t>Papilddarbi. Metāla konstrukcijas demontāža un montāža</t>
  </si>
  <si>
    <t>Papilddarbi. Metāla durvis</t>
  </si>
  <si>
    <t>Telekomunikācijas sistēmas un piekļuves kontroles sistēmas papilddarbi</t>
  </si>
  <si>
    <t>Papilddarbi. Videonovērošanas sistēma</t>
  </si>
  <si>
    <t>Garderobes iekārtas</t>
  </si>
  <si>
    <t>Mēbeles</t>
  </si>
  <si>
    <t>Papilddarbi. Žoga remonts un papildekrāna uzstādīšana</t>
  </si>
  <si>
    <t>Papilddarbi. Ģipškartona sienas ierīkošana starp telpām</t>
  </si>
  <si>
    <t>Pasūtītāja rezerve</t>
  </si>
  <si>
    <t>Kopā</t>
  </si>
  <si>
    <t>TABULA C</t>
  </si>
  <si>
    <t>DARBI SADALĪJUMĀ PĒC VEIDA</t>
  </si>
  <si>
    <t>Darbi</t>
  </si>
  <si>
    <t>Ārējie inženiertīkli Total</t>
  </si>
  <si>
    <t>Baseinu, piršu aprīkojums Total</t>
  </si>
  <si>
    <t>Būvlaumuma sagatavošana Total</t>
  </si>
  <si>
    <t>Ceļi un laukumi Total</t>
  </si>
  <si>
    <t>Inženiertīkli (iekšējie un ārējie bez dalījuma) Total</t>
  </si>
  <si>
    <t>Kustamā manta Total</t>
  </si>
  <si>
    <t>Vājstrāvu tīkli Total</t>
  </si>
  <si>
    <t>Vispārējie celtniecības darbi Total</t>
  </si>
  <si>
    <t>Tabula E</t>
  </si>
  <si>
    <t>Daudzfunkcionālā sporta kompleksa plānotie ienākumi un izdevumi</t>
  </si>
  <si>
    <t>Ienākumu veids</t>
  </si>
  <si>
    <t>Plānotais apmērs 2010 gadā, LVL</t>
  </si>
  <si>
    <t>Ienākumi no baseina un fitnesa zonas</t>
  </si>
  <si>
    <t>Maksa par sporta telpu nomu sporta nodarbībām</t>
  </si>
  <si>
    <t>Telpu izīrēšana</t>
  </si>
  <si>
    <t>Ienākumi no reklāmas vietu pārdošanas, sponsorēšanas projekti</t>
  </si>
  <si>
    <t>Izdevumu veids</t>
  </si>
  <si>
    <t>Darba algu fonds</t>
  </si>
  <si>
    <t>Komunālie izdevumi</t>
  </si>
  <si>
    <t>Biroja izdevumi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</si>
</sst>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5" xfId="0" applyFont="1" applyFill="1" applyBorder="1" applyAlignment="1">
      <alignment/>
    </xf>
    <xf numFmtId="165" fontId="0" fillId="0" borderId="5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4" fontId="1" fillId="0" borderId="0" xfId="0" applyFont="1" applyAlignment="1">
      <alignment wrapText="1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4" sqref="B14"/>
    </sheetView>
  </sheetViews>
  <sheetFormatPr defaultColWidth="9.140625" defaultRowHeight="12.75"/>
  <cols>
    <col min="1" max="1" width="41.140625" style="0" customWidth="1"/>
    <col min="2" max="2" width="19.140625" style="1" customWidth="1"/>
  </cols>
  <sheetData>
    <row r="1" ht="12.75">
      <c r="A1" t="s">
        <v>0</v>
      </c>
    </row>
    <row r="2" ht="12.75">
      <c r="A2" s="2" t="s">
        <v>1</v>
      </c>
    </row>
    <row r="4" spans="1:2" ht="12.75">
      <c r="A4" s="3"/>
      <c r="B4" s="4"/>
    </row>
    <row r="5" spans="1:2" ht="12.75">
      <c r="A5" s="3" t="s">
        <v>2</v>
      </c>
      <c r="B5" s="4" t="s">
        <v>3</v>
      </c>
    </row>
    <row r="6" spans="1:2" ht="12.75">
      <c r="A6" s="3" t="s">
        <v>4</v>
      </c>
      <c r="B6" s="4">
        <v>338292.11</v>
      </c>
    </row>
    <row r="7" spans="1:2" ht="12.75">
      <c r="A7" s="5" t="s">
        <v>5</v>
      </c>
      <c r="B7" s="6">
        <v>329279.17</v>
      </c>
    </row>
    <row r="8" spans="1:2" ht="12.75">
      <c r="A8" s="5" t="s">
        <v>6</v>
      </c>
      <c r="B8" s="6">
        <v>158049.05</v>
      </c>
    </row>
    <row r="9" spans="1:2" ht="12.75">
      <c r="A9" s="5" t="s">
        <v>7</v>
      </c>
      <c r="B9" s="6">
        <v>845271.29</v>
      </c>
    </row>
    <row r="10" spans="1:2" ht="12.75">
      <c r="A10" s="5" t="s">
        <v>8</v>
      </c>
      <c r="B10" s="6">
        <v>2285767.7</v>
      </c>
    </row>
    <row r="11" spans="1:2" ht="12.75">
      <c r="A11" s="5" t="s">
        <v>9</v>
      </c>
      <c r="B11" s="6">
        <v>458141.14</v>
      </c>
    </row>
    <row r="12" spans="1:2" ht="12.75">
      <c r="A12" s="5" t="s">
        <v>10</v>
      </c>
      <c r="B12" s="6">
        <v>375285.46</v>
      </c>
    </row>
    <row r="13" spans="1:2" ht="12.75">
      <c r="A13" s="5" t="s">
        <v>11</v>
      </c>
      <c r="B13" s="6">
        <v>9429319.750000002</v>
      </c>
    </row>
    <row r="14" spans="1:2" ht="12.75">
      <c r="A14" s="3" t="s">
        <v>12</v>
      </c>
      <c r="B14" s="4">
        <f>SUM(B6:B13)</f>
        <v>14219405.670000002</v>
      </c>
    </row>
    <row r="15" spans="1:2" ht="12.75">
      <c r="A15" s="7" t="s">
        <v>13</v>
      </c>
      <c r="B15" s="8">
        <f>B14*21%</f>
        <v>2986075.1907</v>
      </c>
    </row>
    <row r="16" spans="1:2" ht="12.75">
      <c r="A16" s="7" t="s">
        <v>14</v>
      </c>
      <c r="B16" s="8">
        <f>B14+B15</f>
        <v>17205480.860700004</v>
      </c>
    </row>
    <row r="17" spans="1:2" ht="12.75">
      <c r="A17" s="7" t="s">
        <v>15</v>
      </c>
      <c r="B17" s="8"/>
    </row>
    <row r="18" spans="1:2" ht="12.75">
      <c r="A18" s="9" t="s">
        <v>16</v>
      </c>
      <c r="B18" s="10">
        <f>(B14-B11)*1.21</f>
        <v>16651130.081300002</v>
      </c>
    </row>
    <row r="19" spans="1:2" ht="12.75">
      <c r="A19" s="9" t="s">
        <v>17</v>
      </c>
      <c r="B19" s="10">
        <f>B16-B18</f>
        <v>554350.7794000022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"/>
  <sheetViews>
    <sheetView workbookViewId="0" topLeftCell="A69">
      <selection activeCell="B97" sqref="B97"/>
    </sheetView>
  </sheetViews>
  <sheetFormatPr defaultColWidth="9.140625" defaultRowHeight="12.75"/>
  <cols>
    <col min="1" max="1" width="65.421875" style="0" customWidth="1"/>
    <col min="2" max="2" width="15.7109375" style="1" customWidth="1"/>
    <col min="3" max="3" width="15.57421875" style="1" customWidth="1"/>
    <col min="4" max="4" width="37.140625" style="0" customWidth="1"/>
  </cols>
  <sheetData>
    <row r="1" ht="12.75">
      <c r="A1" t="s">
        <v>18</v>
      </c>
    </row>
    <row r="2" ht="12.75">
      <c r="A2" s="2" t="s">
        <v>19</v>
      </c>
    </row>
    <row r="4" spans="1:4" s="13" customFormat="1" ht="39" customHeight="1">
      <c r="A4" s="11" t="s">
        <v>20</v>
      </c>
      <c r="B4" s="12" t="s">
        <v>21</v>
      </c>
      <c r="C4" s="12" t="s">
        <v>22</v>
      </c>
      <c r="D4" s="11" t="s">
        <v>2</v>
      </c>
    </row>
    <row r="5" spans="1:4" ht="12.75">
      <c r="A5" s="14" t="s">
        <v>23</v>
      </c>
      <c r="B5" s="8">
        <f>C5</f>
        <v>60807.26</v>
      </c>
      <c r="C5" s="8">
        <v>60807.26</v>
      </c>
      <c r="D5" s="14" t="s">
        <v>6</v>
      </c>
    </row>
    <row r="6" spans="1:4" ht="12.75">
      <c r="A6" s="14" t="s">
        <v>24</v>
      </c>
      <c r="B6" s="8">
        <v>0</v>
      </c>
      <c r="C6" s="8">
        <v>50682.32</v>
      </c>
      <c r="D6" s="14" t="s">
        <v>6</v>
      </c>
    </row>
    <row r="7" spans="1:4" ht="12.75">
      <c r="A7" s="14" t="s">
        <v>25</v>
      </c>
      <c r="B7" s="8">
        <v>0</v>
      </c>
      <c r="C7" s="8">
        <v>8561.93</v>
      </c>
      <c r="D7" s="14" t="s">
        <v>6</v>
      </c>
    </row>
    <row r="8" spans="1:4" ht="12.75">
      <c r="A8" s="14" t="s">
        <v>7</v>
      </c>
      <c r="B8" s="8">
        <f aca="true" t="shared" si="0" ref="B8:B39">C8</f>
        <v>845271.29</v>
      </c>
      <c r="C8" s="8">
        <v>845271.29</v>
      </c>
      <c r="D8" s="14" t="s">
        <v>7</v>
      </c>
    </row>
    <row r="9" spans="1:4" ht="12.75">
      <c r="A9" s="14" t="s">
        <v>26</v>
      </c>
      <c r="B9" s="8">
        <v>0</v>
      </c>
      <c r="C9" s="8">
        <v>64540.7</v>
      </c>
      <c r="D9" s="14" t="s">
        <v>7</v>
      </c>
    </row>
    <row r="10" spans="1:4" ht="12.75">
      <c r="A10" s="14" t="s">
        <v>27</v>
      </c>
      <c r="B10" s="8">
        <f t="shared" si="0"/>
        <v>21578.17</v>
      </c>
      <c r="C10" s="8">
        <v>21578.17</v>
      </c>
      <c r="D10" s="14" t="s">
        <v>4</v>
      </c>
    </row>
    <row r="11" spans="1:4" ht="12.75">
      <c r="A11" s="14" t="s">
        <v>28</v>
      </c>
      <c r="B11" s="8">
        <f t="shared" si="0"/>
        <v>159088.74</v>
      </c>
      <c r="C11" s="8">
        <v>159088.74</v>
      </c>
      <c r="D11" s="14" t="s">
        <v>4</v>
      </c>
    </row>
    <row r="12" spans="1:4" ht="12.75">
      <c r="A12" s="14" t="s">
        <v>29</v>
      </c>
      <c r="B12" s="8">
        <f t="shared" si="0"/>
        <v>43446.04</v>
      </c>
      <c r="C12" s="8">
        <v>43446.04</v>
      </c>
      <c r="D12" s="14" t="s">
        <v>8</v>
      </c>
    </row>
    <row r="13" spans="1:4" ht="12.75">
      <c r="A13" s="14" t="s">
        <v>30</v>
      </c>
      <c r="B13" s="8">
        <f t="shared" si="0"/>
        <v>59473.57</v>
      </c>
      <c r="C13" s="8">
        <v>59473.57</v>
      </c>
      <c r="D13" s="14" t="s">
        <v>6</v>
      </c>
    </row>
    <row r="14" spans="1:4" ht="12.75">
      <c r="A14" s="14" t="s">
        <v>31</v>
      </c>
      <c r="B14" s="8">
        <f t="shared" si="0"/>
        <v>129298.55</v>
      </c>
      <c r="C14" s="8">
        <v>129298.55</v>
      </c>
      <c r="D14" s="14" t="s">
        <v>8</v>
      </c>
    </row>
    <row r="15" spans="1:4" ht="12.75">
      <c r="A15" s="14" t="s">
        <v>32</v>
      </c>
      <c r="B15" s="8">
        <f t="shared" si="0"/>
        <v>23993.8</v>
      </c>
      <c r="C15" s="8">
        <v>23993.8</v>
      </c>
      <c r="D15" s="14" t="s">
        <v>6</v>
      </c>
    </row>
    <row r="16" spans="1:4" ht="12.75">
      <c r="A16" s="14" t="s">
        <v>33</v>
      </c>
      <c r="B16" s="8">
        <f t="shared" si="0"/>
        <v>8451514.09</v>
      </c>
      <c r="C16" s="8">
        <v>8451514.09</v>
      </c>
      <c r="D16" s="14" t="s">
        <v>11</v>
      </c>
    </row>
    <row r="17" spans="1:4" ht="12.75">
      <c r="A17" s="14" t="s">
        <v>34</v>
      </c>
      <c r="B17" s="8">
        <f t="shared" si="0"/>
        <v>15582.72</v>
      </c>
      <c r="C17" s="8">
        <v>15582.72</v>
      </c>
      <c r="D17" s="14" t="s">
        <v>8</v>
      </c>
    </row>
    <row r="18" spans="1:4" ht="12.75">
      <c r="A18" s="14" t="s">
        <v>35</v>
      </c>
      <c r="B18" s="8">
        <f t="shared" si="0"/>
        <v>22263.95</v>
      </c>
      <c r="C18" s="8">
        <v>22263.95</v>
      </c>
      <c r="D18" s="14" t="s">
        <v>8</v>
      </c>
    </row>
    <row r="19" spans="1:4" ht="12.75">
      <c r="A19" s="14" t="s">
        <v>36</v>
      </c>
      <c r="B19" s="8">
        <f t="shared" si="0"/>
        <v>24083.24</v>
      </c>
      <c r="C19" s="8">
        <v>24083.24</v>
      </c>
      <c r="D19" s="14" t="s">
        <v>8</v>
      </c>
    </row>
    <row r="20" spans="1:4" ht="12.75">
      <c r="A20" s="14" t="s">
        <v>37</v>
      </c>
      <c r="B20" s="8">
        <f t="shared" si="0"/>
        <v>72084.69</v>
      </c>
      <c r="C20" s="8">
        <v>72084.69</v>
      </c>
      <c r="D20" s="14" t="s">
        <v>8</v>
      </c>
    </row>
    <row r="21" spans="1:4" ht="12.75">
      <c r="A21" s="14" t="s">
        <v>38</v>
      </c>
      <c r="B21" s="8">
        <f t="shared" si="0"/>
        <v>42853.94</v>
      </c>
      <c r="C21" s="8">
        <v>42853.94</v>
      </c>
      <c r="D21" s="14" t="s">
        <v>4</v>
      </c>
    </row>
    <row r="22" spans="1:4" ht="12.75">
      <c r="A22" s="14" t="s">
        <v>39</v>
      </c>
      <c r="B22" s="8">
        <f t="shared" si="0"/>
        <v>257753.72</v>
      </c>
      <c r="C22" s="8">
        <v>257753.72</v>
      </c>
      <c r="D22" s="14" t="s">
        <v>8</v>
      </c>
    </row>
    <row r="23" spans="1:4" ht="12.75">
      <c r="A23" s="14" t="s">
        <v>40</v>
      </c>
      <c r="B23" s="8">
        <f t="shared" si="0"/>
        <v>644832.2</v>
      </c>
      <c r="C23" s="8">
        <v>644832.2</v>
      </c>
      <c r="D23" s="14" t="s">
        <v>8</v>
      </c>
    </row>
    <row r="24" spans="1:4" ht="12.75">
      <c r="A24" s="14" t="s">
        <v>41</v>
      </c>
      <c r="B24" s="8">
        <f t="shared" si="0"/>
        <v>65723.88</v>
      </c>
      <c r="C24" s="8">
        <v>65723.88</v>
      </c>
      <c r="D24" s="14" t="s">
        <v>8</v>
      </c>
    </row>
    <row r="25" spans="1:4" ht="12.75">
      <c r="A25" s="14" t="s">
        <v>42</v>
      </c>
      <c r="B25" s="8">
        <f t="shared" si="0"/>
        <v>38689.82</v>
      </c>
      <c r="C25" s="8">
        <v>38689.82</v>
      </c>
      <c r="D25" s="14" t="s">
        <v>8</v>
      </c>
    </row>
    <row r="26" spans="1:4" ht="12.75">
      <c r="A26" s="14" t="s">
        <v>43</v>
      </c>
      <c r="B26" s="8">
        <f t="shared" si="0"/>
        <v>29546.32</v>
      </c>
      <c r="C26" s="8">
        <v>29546.32</v>
      </c>
      <c r="D26" s="14" t="s">
        <v>8</v>
      </c>
    </row>
    <row r="27" spans="1:4" ht="12.75">
      <c r="A27" s="14" t="s">
        <v>44</v>
      </c>
      <c r="B27" s="8">
        <f t="shared" si="0"/>
        <v>28345.31</v>
      </c>
      <c r="C27" s="8">
        <v>28345.31</v>
      </c>
      <c r="D27" s="14" t="s">
        <v>8</v>
      </c>
    </row>
    <row r="28" spans="1:4" ht="12.75">
      <c r="A28" s="14" t="s">
        <v>45</v>
      </c>
      <c r="B28" s="8">
        <f t="shared" si="0"/>
        <v>36396.32</v>
      </c>
      <c r="C28" s="8">
        <v>36396.32</v>
      </c>
      <c r="D28" s="14" t="s">
        <v>8</v>
      </c>
    </row>
    <row r="29" spans="1:4" ht="12.75">
      <c r="A29" s="14" t="s">
        <v>46</v>
      </c>
      <c r="B29" s="8">
        <f t="shared" si="0"/>
        <v>39877.1</v>
      </c>
      <c r="C29" s="8">
        <v>39877.1</v>
      </c>
      <c r="D29" s="14" t="s">
        <v>8</v>
      </c>
    </row>
    <row r="30" spans="1:4" ht="12.75">
      <c r="A30" s="14" t="s">
        <v>47</v>
      </c>
      <c r="B30" s="8">
        <f t="shared" si="0"/>
        <v>40654.59</v>
      </c>
      <c r="C30" s="8">
        <v>40654.59</v>
      </c>
      <c r="D30" s="14" t="s">
        <v>8</v>
      </c>
    </row>
    <row r="31" spans="1:4" ht="12.75">
      <c r="A31" s="14" t="s">
        <v>48</v>
      </c>
      <c r="B31" s="8">
        <f t="shared" si="0"/>
        <v>73404.68</v>
      </c>
      <c r="C31" s="8">
        <v>73404.68</v>
      </c>
      <c r="D31" s="14" t="s">
        <v>8</v>
      </c>
    </row>
    <row r="32" spans="1:4" ht="12.75">
      <c r="A32" s="14" t="s">
        <v>49</v>
      </c>
      <c r="B32" s="8">
        <f t="shared" si="0"/>
        <v>601122.4</v>
      </c>
      <c r="C32" s="8">
        <v>601122.4</v>
      </c>
      <c r="D32" s="14" t="s">
        <v>8</v>
      </c>
    </row>
    <row r="33" spans="1:4" ht="12.75">
      <c r="A33" s="14" t="s">
        <v>50</v>
      </c>
      <c r="B33" s="8">
        <f t="shared" si="0"/>
        <v>91197.31</v>
      </c>
      <c r="C33" s="8">
        <v>91197.31</v>
      </c>
      <c r="D33" s="14" t="s">
        <v>8</v>
      </c>
    </row>
    <row r="34" spans="1:4" ht="12.75">
      <c r="A34" s="14" t="s">
        <v>51</v>
      </c>
      <c r="B34" s="8">
        <f t="shared" si="0"/>
        <v>57454.42</v>
      </c>
      <c r="C34" s="8">
        <v>57454.42</v>
      </c>
      <c r="D34" s="14" t="s">
        <v>10</v>
      </c>
    </row>
    <row r="35" spans="1:4" ht="12.75">
      <c r="A35" s="14" t="s">
        <v>52</v>
      </c>
      <c r="B35" s="8">
        <f t="shared" si="0"/>
        <v>43949.95</v>
      </c>
      <c r="C35" s="8">
        <v>43949.95</v>
      </c>
      <c r="D35" s="14" t="s">
        <v>10</v>
      </c>
    </row>
    <row r="36" spans="1:4" ht="12.75">
      <c r="A36" s="14" t="s">
        <v>53</v>
      </c>
      <c r="B36" s="8">
        <f t="shared" si="0"/>
        <v>27217.76</v>
      </c>
      <c r="C36" s="8">
        <v>27217.76</v>
      </c>
      <c r="D36" s="14" t="s">
        <v>10</v>
      </c>
    </row>
    <row r="37" spans="1:4" ht="12.75">
      <c r="A37" s="14" t="s">
        <v>54</v>
      </c>
      <c r="B37" s="8">
        <f t="shared" si="0"/>
        <v>3388.4</v>
      </c>
      <c r="C37" s="8">
        <v>3388.4</v>
      </c>
      <c r="D37" s="14" t="s">
        <v>10</v>
      </c>
    </row>
    <row r="38" spans="1:4" ht="12.75">
      <c r="A38" s="14" t="s">
        <v>55</v>
      </c>
      <c r="B38" s="8">
        <f t="shared" si="0"/>
        <v>30292.42</v>
      </c>
      <c r="C38" s="8">
        <v>30292.42</v>
      </c>
      <c r="D38" s="14" t="s">
        <v>10</v>
      </c>
    </row>
    <row r="39" spans="1:4" ht="12.75">
      <c r="A39" s="14" t="s">
        <v>56</v>
      </c>
      <c r="B39" s="8">
        <f t="shared" si="0"/>
        <v>11618.63</v>
      </c>
      <c r="C39" s="8">
        <v>11618.63</v>
      </c>
      <c r="D39" s="14" t="s">
        <v>10</v>
      </c>
    </row>
    <row r="40" spans="1:4" ht="12.75">
      <c r="A40" s="14" t="s">
        <v>57</v>
      </c>
      <c r="B40" s="8">
        <f aca="true" t="shared" si="1" ref="B40:B71">C40</f>
        <v>41047.15</v>
      </c>
      <c r="C40" s="8">
        <v>41047.15</v>
      </c>
      <c r="D40" s="14" t="s">
        <v>10</v>
      </c>
    </row>
    <row r="41" spans="1:4" ht="12.75">
      <c r="A41" s="14" t="s">
        <v>58</v>
      </c>
      <c r="B41" s="8">
        <f t="shared" si="1"/>
        <v>83827.79</v>
      </c>
      <c r="C41" s="8">
        <v>83827.79</v>
      </c>
      <c r="D41" s="14" t="s">
        <v>5</v>
      </c>
    </row>
    <row r="42" spans="1:4" ht="12.75">
      <c r="A42" s="14" t="s">
        <v>59</v>
      </c>
      <c r="B42" s="8">
        <f t="shared" si="1"/>
        <v>13739.73</v>
      </c>
      <c r="C42" s="8">
        <v>13739.73</v>
      </c>
      <c r="D42" s="14" t="s">
        <v>5</v>
      </c>
    </row>
    <row r="43" spans="1:4" ht="12.75">
      <c r="A43" s="14" t="s">
        <v>60</v>
      </c>
      <c r="B43" s="8">
        <f t="shared" si="1"/>
        <v>22892.17</v>
      </c>
      <c r="C43" s="8">
        <v>22892.17</v>
      </c>
      <c r="D43" s="14" t="s">
        <v>5</v>
      </c>
    </row>
    <row r="44" spans="1:4" ht="12.75">
      <c r="A44" s="14" t="s">
        <v>61</v>
      </c>
      <c r="B44" s="8">
        <f t="shared" si="1"/>
        <v>10869.72</v>
      </c>
      <c r="C44" s="8">
        <v>10869.72</v>
      </c>
      <c r="D44" s="14" t="s">
        <v>5</v>
      </c>
    </row>
    <row r="45" spans="1:4" ht="12.75">
      <c r="A45" s="14" t="s">
        <v>62</v>
      </c>
      <c r="B45" s="8">
        <f t="shared" si="1"/>
        <v>40348.26</v>
      </c>
      <c r="C45" s="8">
        <v>40348.26</v>
      </c>
      <c r="D45" s="14" t="s">
        <v>5</v>
      </c>
    </row>
    <row r="46" spans="1:4" ht="12.75">
      <c r="A46" s="14" t="s">
        <v>63</v>
      </c>
      <c r="B46" s="8">
        <f t="shared" si="1"/>
        <v>54496.25</v>
      </c>
      <c r="C46" s="8">
        <v>54496.25</v>
      </c>
      <c r="D46" s="14" t="s">
        <v>5</v>
      </c>
    </row>
    <row r="47" spans="1:4" ht="12.75">
      <c r="A47" s="14" t="s">
        <v>64</v>
      </c>
      <c r="B47" s="8">
        <f t="shared" si="1"/>
        <v>103105.25</v>
      </c>
      <c r="C47" s="8">
        <v>103105.25</v>
      </c>
      <c r="D47" s="14" t="s">
        <v>5</v>
      </c>
    </row>
    <row r="48" spans="1:4" ht="12.75">
      <c r="A48" s="14" t="s">
        <v>65</v>
      </c>
      <c r="B48" s="8">
        <f t="shared" si="1"/>
        <v>51813.34</v>
      </c>
      <c r="C48" s="8">
        <v>51813.34</v>
      </c>
      <c r="D48" s="14" t="s">
        <v>11</v>
      </c>
    </row>
    <row r="49" spans="1:4" ht="12.75">
      <c r="A49" s="14" t="s">
        <v>28</v>
      </c>
      <c r="B49" s="8">
        <f t="shared" si="1"/>
        <v>158.79</v>
      </c>
      <c r="C49" s="8">
        <v>158.79</v>
      </c>
      <c r="D49" s="14" t="s">
        <v>4</v>
      </c>
    </row>
    <row r="50" spans="1:4" ht="12.75">
      <c r="A50" s="14" t="s">
        <v>33</v>
      </c>
      <c r="B50" s="8">
        <f t="shared" si="1"/>
        <v>427530.18</v>
      </c>
      <c r="C50" s="8">
        <v>427530.18</v>
      </c>
      <c r="D50" s="14" t="s">
        <v>11</v>
      </c>
    </row>
    <row r="51" spans="1:4" ht="12.75">
      <c r="A51" s="14" t="s">
        <v>34</v>
      </c>
      <c r="B51" s="8">
        <f t="shared" si="1"/>
        <v>7843.53</v>
      </c>
      <c r="C51" s="8">
        <v>7843.53</v>
      </c>
      <c r="D51" s="14" t="s">
        <v>8</v>
      </c>
    </row>
    <row r="52" spans="1:4" ht="12.75">
      <c r="A52" s="14" t="s">
        <v>66</v>
      </c>
      <c r="B52" s="8">
        <f t="shared" si="1"/>
        <v>5351.78</v>
      </c>
      <c r="C52" s="8">
        <v>5351.78</v>
      </c>
      <c r="D52" s="14" t="s">
        <v>4</v>
      </c>
    </row>
    <row r="53" spans="1:4" ht="12.75">
      <c r="A53" s="14" t="s">
        <v>67</v>
      </c>
      <c r="B53" s="8">
        <f t="shared" si="1"/>
        <v>1598.69</v>
      </c>
      <c r="C53" s="8">
        <v>1598.69</v>
      </c>
      <c r="D53" s="14" t="s">
        <v>4</v>
      </c>
    </row>
    <row r="54" spans="1:4" ht="12.75">
      <c r="A54" s="14" t="s">
        <v>68</v>
      </c>
      <c r="B54" s="8">
        <f t="shared" si="1"/>
        <v>107662</v>
      </c>
      <c r="C54" s="8">
        <v>107662</v>
      </c>
      <c r="D54" s="14" t="s">
        <v>4</v>
      </c>
    </row>
    <row r="55" spans="1:4" ht="12.75">
      <c r="A55" s="14" t="s">
        <v>69</v>
      </c>
      <c r="B55" s="8">
        <f t="shared" si="1"/>
        <v>10056</v>
      </c>
      <c r="C55" s="8">
        <v>10056</v>
      </c>
      <c r="D55" s="14" t="s">
        <v>11</v>
      </c>
    </row>
    <row r="56" spans="1:4" ht="12.75">
      <c r="A56" s="14" t="s">
        <v>70</v>
      </c>
      <c r="B56" s="8">
        <f t="shared" si="1"/>
        <v>213728.22</v>
      </c>
      <c r="C56" s="8">
        <v>213728.22</v>
      </c>
      <c r="D56" s="14" t="s">
        <v>11</v>
      </c>
    </row>
    <row r="57" spans="1:4" ht="12.75">
      <c r="A57" s="14" t="s">
        <v>71</v>
      </c>
      <c r="B57" s="8">
        <f t="shared" si="1"/>
        <v>308105.0900000001</v>
      </c>
      <c r="C57" s="8">
        <f>531889.31-C56-C55</f>
        <v>308105.0900000001</v>
      </c>
      <c r="D57" s="14" t="s">
        <v>9</v>
      </c>
    </row>
    <row r="58" spans="1:4" ht="12.75">
      <c r="A58" s="14" t="s">
        <v>72</v>
      </c>
      <c r="B58" s="8">
        <f t="shared" si="1"/>
        <v>13774.42</v>
      </c>
      <c r="C58" s="8">
        <v>13774.42</v>
      </c>
      <c r="D58" s="14" t="s">
        <v>6</v>
      </c>
    </row>
    <row r="59" spans="1:4" ht="12.75">
      <c r="A59" s="14" t="s">
        <v>73</v>
      </c>
      <c r="B59" s="8">
        <f t="shared" si="1"/>
        <v>15444</v>
      </c>
      <c r="C59" s="8">
        <v>15444</v>
      </c>
      <c r="D59" s="14" t="s">
        <v>11</v>
      </c>
    </row>
    <row r="60" spans="1:4" ht="12.75">
      <c r="A60" s="14" t="s">
        <v>74</v>
      </c>
      <c r="B60" s="8">
        <f t="shared" si="1"/>
        <v>19400.05</v>
      </c>
      <c r="C60" s="8">
        <v>19400.05</v>
      </c>
      <c r="D60" s="14" t="s">
        <v>11</v>
      </c>
    </row>
    <row r="61" spans="1:4" ht="12.75">
      <c r="A61" s="14" t="s">
        <v>75</v>
      </c>
      <c r="B61" s="8">
        <f t="shared" si="1"/>
        <v>18393.48</v>
      </c>
      <c r="C61" s="8">
        <v>18393.48</v>
      </c>
      <c r="D61" s="14" t="s">
        <v>11</v>
      </c>
    </row>
    <row r="62" spans="1:4" ht="12.75">
      <c r="A62" s="14" t="s">
        <v>76</v>
      </c>
      <c r="B62" s="8">
        <f t="shared" si="1"/>
        <v>23866.97</v>
      </c>
      <c r="C62" s="8">
        <v>23866.97</v>
      </c>
      <c r="D62" s="14" t="s">
        <v>11</v>
      </c>
    </row>
    <row r="63" spans="1:4" ht="12.75">
      <c r="A63" s="14" t="s">
        <v>77</v>
      </c>
      <c r="B63" s="8">
        <f t="shared" si="1"/>
        <v>11721.22</v>
      </c>
      <c r="C63" s="8">
        <v>11721.22</v>
      </c>
      <c r="D63" s="14" t="s">
        <v>11</v>
      </c>
    </row>
    <row r="64" spans="1:4" ht="12.75">
      <c r="A64" s="14" t="s">
        <v>78</v>
      </c>
      <c r="B64" s="8">
        <f t="shared" si="1"/>
        <v>88532.74</v>
      </c>
      <c r="C64" s="8">
        <v>88532.74</v>
      </c>
      <c r="D64" s="14" t="s">
        <v>10</v>
      </c>
    </row>
    <row r="65" spans="1:4" ht="12.75">
      <c r="A65" s="14" t="s">
        <v>79</v>
      </c>
      <c r="B65" s="8">
        <f t="shared" si="1"/>
        <v>31311</v>
      </c>
      <c r="C65" s="8">
        <v>31311</v>
      </c>
      <c r="D65" s="14" t="s">
        <v>11</v>
      </c>
    </row>
    <row r="66" spans="1:4" ht="12.75">
      <c r="A66" s="14" t="s">
        <v>80</v>
      </c>
      <c r="B66" s="8">
        <f t="shared" si="1"/>
        <v>32958.83</v>
      </c>
      <c r="C66" s="8">
        <v>32958.83</v>
      </c>
      <c r="D66" s="14" t="s">
        <v>10</v>
      </c>
    </row>
    <row r="67" spans="1:4" ht="12.75">
      <c r="A67" s="14" t="s">
        <v>81</v>
      </c>
      <c r="B67" s="8">
        <f t="shared" si="1"/>
        <v>1771.24</v>
      </c>
      <c r="C67" s="8">
        <v>1771.24</v>
      </c>
      <c r="D67" s="14" t="s">
        <v>11</v>
      </c>
    </row>
    <row r="68" spans="1:4" ht="12.75">
      <c r="A68" s="14" t="s">
        <v>81</v>
      </c>
      <c r="B68" s="8">
        <f t="shared" si="1"/>
        <v>391.34</v>
      </c>
      <c r="C68" s="8">
        <v>391.34</v>
      </c>
      <c r="D68" s="14" t="s">
        <v>11</v>
      </c>
    </row>
    <row r="69" spans="1:4" ht="12.75">
      <c r="A69" s="14" t="s">
        <v>82</v>
      </c>
      <c r="B69" s="8">
        <f t="shared" si="1"/>
        <v>19273.57</v>
      </c>
      <c r="C69" s="8">
        <v>19273.57</v>
      </c>
      <c r="D69" s="14" t="s">
        <v>11</v>
      </c>
    </row>
    <row r="70" spans="1:4" ht="12.75">
      <c r="A70" s="14" t="s">
        <v>83</v>
      </c>
      <c r="B70" s="8">
        <f t="shared" si="1"/>
        <v>12847.8</v>
      </c>
      <c r="C70" s="8">
        <v>12847.8</v>
      </c>
      <c r="D70" s="14" t="s">
        <v>11</v>
      </c>
    </row>
    <row r="71" spans="1:4" ht="12.75">
      <c r="A71" s="14" t="s">
        <v>84</v>
      </c>
      <c r="B71" s="8">
        <f t="shared" si="1"/>
        <v>15379.64</v>
      </c>
      <c r="C71" s="8">
        <v>15379.64</v>
      </c>
      <c r="D71" s="14" t="s">
        <v>11</v>
      </c>
    </row>
    <row r="72" spans="1:4" ht="12.75">
      <c r="A72" s="14" t="s">
        <v>85</v>
      </c>
      <c r="B72" s="8">
        <f aca="true" t="shared" si="2" ref="B72:B96">C72</f>
        <v>109388.73</v>
      </c>
      <c r="C72" s="8">
        <v>109388.73</v>
      </c>
      <c r="D72" s="14" t="s">
        <v>9</v>
      </c>
    </row>
    <row r="73" spans="1:4" ht="12.75">
      <c r="A73" s="14" t="s">
        <v>86</v>
      </c>
      <c r="B73" s="8">
        <f t="shared" si="2"/>
        <v>-6647.44</v>
      </c>
      <c r="C73" s="8">
        <v>-6647.44</v>
      </c>
      <c r="D73" s="14" t="s">
        <v>8</v>
      </c>
    </row>
    <row r="74" spans="1:4" ht="12.75">
      <c r="A74" s="14" t="s">
        <v>86</v>
      </c>
      <c r="B74" s="8">
        <f t="shared" si="2"/>
        <v>16824.86</v>
      </c>
      <c r="C74" s="8">
        <v>16824.86</v>
      </c>
      <c r="D74" s="14" t="s">
        <v>8</v>
      </c>
    </row>
    <row r="75" spans="1:4" ht="12.75">
      <c r="A75" s="14" t="s">
        <v>87</v>
      </c>
      <c r="B75" s="8">
        <f t="shared" si="2"/>
        <v>2969.23</v>
      </c>
      <c r="C75" s="8">
        <v>2969.23</v>
      </c>
      <c r="D75" s="14" t="s">
        <v>8</v>
      </c>
    </row>
    <row r="76" spans="1:4" ht="12.75">
      <c r="A76" s="14" t="s">
        <v>88</v>
      </c>
      <c r="B76" s="8">
        <f t="shared" si="2"/>
        <v>1736.08</v>
      </c>
      <c r="C76" s="8">
        <v>1736.08</v>
      </c>
      <c r="D76" s="14" t="s">
        <v>11</v>
      </c>
    </row>
    <row r="77" spans="1:4" ht="12.75">
      <c r="A77" s="14" t="s">
        <v>89</v>
      </c>
      <c r="B77" s="8">
        <f t="shared" si="2"/>
        <v>651.96</v>
      </c>
      <c r="C77" s="8">
        <v>651.96</v>
      </c>
      <c r="D77" s="14" t="s">
        <v>8</v>
      </c>
    </row>
    <row r="78" spans="1:4" ht="12.75">
      <c r="A78" s="14" t="s">
        <v>90</v>
      </c>
      <c r="B78" s="8">
        <f t="shared" si="2"/>
        <v>1901.28</v>
      </c>
      <c r="C78" s="8">
        <v>1901.28</v>
      </c>
      <c r="D78" s="14" t="s">
        <v>10</v>
      </c>
    </row>
    <row r="79" spans="1:4" ht="12.75">
      <c r="A79" s="14" t="s">
        <v>91</v>
      </c>
      <c r="B79" s="8">
        <f t="shared" si="2"/>
        <v>4803.78</v>
      </c>
      <c r="C79" s="8">
        <v>4803.78</v>
      </c>
      <c r="D79" s="14" t="s">
        <v>8</v>
      </c>
    </row>
    <row r="80" spans="1:4" ht="12.75">
      <c r="A80" s="14" t="s">
        <v>92</v>
      </c>
      <c r="B80" s="8">
        <f t="shared" si="2"/>
        <v>11382.17</v>
      </c>
      <c r="C80" s="8">
        <v>11382.17</v>
      </c>
      <c r="D80" s="14" t="s">
        <v>11</v>
      </c>
    </row>
    <row r="81" spans="1:4" ht="12.75">
      <c r="A81" s="14" t="s">
        <v>93</v>
      </c>
      <c r="B81" s="8">
        <f t="shared" si="2"/>
        <v>1730.73</v>
      </c>
      <c r="C81" s="8">
        <v>1730.73</v>
      </c>
      <c r="D81" s="14" t="s">
        <v>8</v>
      </c>
    </row>
    <row r="82" spans="1:4" ht="12.75">
      <c r="A82" s="14" t="s">
        <v>94</v>
      </c>
      <c r="B82" s="8">
        <f t="shared" si="2"/>
        <v>2406.36</v>
      </c>
      <c r="C82" s="8">
        <v>2406.36</v>
      </c>
      <c r="D82" s="14" t="s">
        <v>8</v>
      </c>
    </row>
    <row r="83" spans="1:4" ht="12.75">
      <c r="A83" s="14" t="s">
        <v>95</v>
      </c>
      <c r="B83" s="8">
        <f t="shared" si="2"/>
        <v>15883.83</v>
      </c>
      <c r="C83" s="8">
        <v>15883.83</v>
      </c>
      <c r="D83" s="14" t="s">
        <v>11</v>
      </c>
    </row>
    <row r="84" spans="1:4" ht="12.75">
      <c r="A84" s="14" t="s">
        <v>96</v>
      </c>
      <c r="B84" s="8">
        <f t="shared" si="2"/>
        <v>5579.6</v>
      </c>
      <c r="C84" s="8">
        <v>5579.6</v>
      </c>
      <c r="D84" s="14" t="s">
        <v>11</v>
      </c>
    </row>
    <row r="85" spans="1:4" ht="12.75">
      <c r="A85" s="14" t="s">
        <v>97</v>
      </c>
      <c r="B85" s="8">
        <f t="shared" si="2"/>
        <v>881.85</v>
      </c>
      <c r="C85" s="8">
        <v>881.85</v>
      </c>
      <c r="D85" s="14" t="s">
        <v>8</v>
      </c>
    </row>
    <row r="86" spans="1:4" ht="12.75">
      <c r="A86" s="14" t="s">
        <v>98</v>
      </c>
      <c r="B86" s="8">
        <f t="shared" si="2"/>
        <v>416.89</v>
      </c>
      <c r="C86" s="8">
        <v>416.89</v>
      </c>
      <c r="D86" s="14" t="s">
        <v>11</v>
      </c>
    </row>
    <row r="87" spans="1:4" ht="12.75">
      <c r="A87" s="14" t="s">
        <v>99</v>
      </c>
      <c r="B87" s="8">
        <f t="shared" si="2"/>
        <v>1171.77</v>
      </c>
      <c r="C87" s="8">
        <v>1171.77</v>
      </c>
      <c r="D87" s="14" t="s">
        <v>11</v>
      </c>
    </row>
    <row r="88" spans="1:4" ht="12.75">
      <c r="A88" s="14" t="s">
        <v>100</v>
      </c>
      <c r="B88" s="8">
        <f t="shared" si="2"/>
        <v>5549.95</v>
      </c>
      <c r="C88" s="8">
        <v>5549.95</v>
      </c>
      <c r="D88" s="14" t="s">
        <v>11</v>
      </c>
    </row>
    <row r="89" spans="1:4" ht="12.75">
      <c r="A89" s="14" t="s">
        <v>101</v>
      </c>
      <c r="B89" s="8">
        <f t="shared" si="2"/>
        <v>765</v>
      </c>
      <c r="C89" s="8">
        <v>765</v>
      </c>
      <c r="D89" s="14" t="s">
        <v>11</v>
      </c>
    </row>
    <row r="90" spans="1:4" ht="12.75">
      <c r="A90" s="14" t="s">
        <v>102</v>
      </c>
      <c r="B90" s="8">
        <f t="shared" si="2"/>
        <v>34300.36</v>
      </c>
      <c r="C90" s="8">
        <v>34300.36</v>
      </c>
      <c r="D90" s="14" t="s">
        <v>10</v>
      </c>
    </row>
    <row r="91" spans="1:4" ht="12.75">
      <c r="A91" s="14" t="s">
        <v>103</v>
      </c>
      <c r="B91" s="8">
        <f t="shared" si="2"/>
        <v>2623.52</v>
      </c>
      <c r="C91" s="8">
        <v>2623.52</v>
      </c>
      <c r="D91" s="14" t="s">
        <v>10</v>
      </c>
    </row>
    <row r="92" spans="1:4" ht="12.75">
      <c r="A92" s="14" t="s">
        <v>104</v>
      </c>
      <c r="B92" s="8">
        <f t="shared" si="2"/>
        <v>5801.31</v>
      </c>
      <c r="C92" s="8">
        <v>5801.31</v>
      </c>
      <c r="D92" s="14" t="s">
        <v>9</v>
      </c>
    </row>
    <row r="93" spans="1:4" ht="12.75">
      <c r="A93" s="14" t="s">
        <v>105</v>
      </c>
      <c r="B93" s="8">
        <f t="shared" si="2"/>
        <v>34846.01</v>
      </c>
      <c r="C93" s="8">
        <v>34846.01</v>
      </c>
      <c r="D93" s="14" t="s">
        <v>9</v>
      </c>
    </row>
    <row r="94" spans="1:4" ht="12.75">
      <c r="A94" s="14" t="s">
        <v>106</v>
      </c>
      <c r="B94" s="8">
        <f t="shared" si="2"/>
        <v>1597.37</v>
      </c>
      <c r="C94" s="8">
        <v>1597.37</v>
      </c>
      <c r="D94" s="14" t="s">
        <v>11</v>
      </c>
    </row>
    <row r="95" spans="1:4" ht="12.75">
      <c r="A95" s="14" t="s">
        <v>107</v>
      </c>
      <c r="B95" s="8">
        <f t="shared" si="2"/>
        <v>564.18</v>
      </c>
      <c r="C95" s="8">
        <v>564.18</v>
      </c>
      <c r="D95" s="14" t="s">
        <v>11</v>
      </c>
    </row>
    <row r="96" spans="1:4" ht="12.75">
      <c r="A96" s="14" t="s">
        <v>108</v>
      </c>
      <c r="B96" s="8">
        <f t="shared" si="2"/>
        <v>60230.77</v>
      </c>
      <c r="C96" s="8">
        <v>60230.77</v>
      </c>
      <c r="D96" s="14" t="s">
        <v>11</v>
      </c>
    </row>
    <row r="97" spans="1:4" ht="12.75">
      <c r="A97" s="14" t="s">
        <v>109</v>
      </c>
      <c r="B97" s="8">
        <f>SUM(B5:B96)</f>
        <v>14219405.67</v>
      </c>
      <c r="C97" s="8">
        <f>SUM(C5:C96)</f>
        <v>14343190.62</v>
      </c>
      <c r="D97" s="14"/>
    </row>
  </sheetData>
  <sheetProtection selectLockedCells="1" selectUnlockedCells="1"/>
  <autoFilter ref="A4:D97"/>
  <printOptions/>
  <pageMargins left="0.6" right="0.49027777777777776" top="0.44027777777777777" bottom="0.3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workbookViewId="0" topLeftCell="A77">
      <selection activeCell="C99" sqref="C99"/>
    </sheetView>
  </sheetViews>
  <sheetFormatPr defaultColWidth="9.140625" defaultRowHeight="12.75"/>
  <cols>
    <col min="1" max="1" width="37.7109375" style="0" customWidth="1"/>
    <col min="2" max="2" width="64.421875" style="0" customWidth="1"/>
    <col min="3" max="3" width="18.7109375" style="0" customWidth="1"/>
  </cols>
  <sheetData>
    <row r="1" ht="12.75">
      <c r="A1" t="s">
        <v>110</v>
      </c>
    </row>
    <row r="2" ht="12.75">
      <c r="A2" s="2" t="s">
        <v>111</v>
      </c>
    </row>
    <row r="3" spans="1:3" ht="12.75">
      <c r="A3" s="3"/>
      <c r="B3" s="15"/>
      <c r="C3" s="16"/>
    </row>
    <row r="4" spans="1:3" ht="12.75">
      <c r="A4" s="3" t="s">
        <v>2</v>
      </c>
      <c r="B4" s="3" t="s">
        <v>112</v>
      </c>
      <c r="C4" s="4" t="s">
        <v>3</v>
      </c>
    </row>
    <row r="5" spans="1:3" ht="12.75">
      <c r="A5" s="3" t="s">
        <v>4</v>
      </c>
      <c r="B5" s="3" t="s">
        <v>27</v>
      </c>
      <c r="C5" s="17">
        <v>21578.17</v>
      </c>
    </row>
    <row r="6" spans="1:3" ht="12.75">
      <c r="A6" s="18"/>
      <c r="B6" s="5" t="s">
        <v>66</v>
      </c>
      <c r="C6" s="19">
        <v>5351.78</v>
      </c>
    </row>
    <row r="7" spans="1:3" ht="12.75">
      <c r="A7" s="18"/>
      <c r="B7" s="5" t="s">
        <v>67</v>
      </c>
      <c r="C7" s="19">
        <v>1598.69</v>
      </c>
    </row>
    <row r="8" spans="1:3" ht="12.75">
      <c r="A8" s="18"/>
      <c r="B8" s="5" t="s">
        <v>38</v>
      </c>
      <c r="C8" s="19">
        <v>42853.94</v>
      </c>
    </row>
    <row r="9" spans="1:3" ht="12.75">
      <c r="A9" s="18"/>
      <c r="B9" s="5" t="s">
        <v>28</v>
      </c>
      <c r="C9" s="19">
        <v>159247.53</v>
      </c>
    </row>
    <row r="10" spans="1:3" ht="12.75">
      <c r="A10" s="18"/>
      <c r="B10" s="5" t="s">
        <v>68</v>
      </c>
      <c r="C10" s="19">
        <v>107662</v>
      </c>
    </row>
    <row r="11" spans="1:3" ht="12.75">
      <c r="A11" s="3" t="s">
        <v>113</v>
      </c>
      <c r="B11" s="15"/>
      <c r="C11" s="17">
        <v>338292.11</v>
      </c>
    </row>
    <row r="12" spans="1:3" ht="12.75">
      <c r="A12" s="3" t="s">
        <v>5</v>
      </c>
      <c r="B12" s="3" t="s">
        <v>62</v>
      </c>
      <c r="C12" s="17">
        <v>40348.26</v>
      </c>
    </row>
    <row r="13" spans="1:3" ht="12.75">
      <c r="A13" s="18"/>
      <c r="B13" s="5" t="s">
        <v>61</v>
      </c>
      <c r="C13" s="19">
        <v>10869.72</v>
      </c>
    </row>
    <row r="14" spans="1:3" ht="12.75">
      <c r="A14" s="18"/>
      <c r="B14" s="5" t="s">
        <v>59</v>
      </c>
      <c r="C14" s="19">
        <v>13739.73</v>
      </c>
    </row>
    <row r="15" spans="1:3" ht="12.75">
      <c r="A15" s="18"/>
      <c r="B15" s="5" t="s">
        <v>63</v>
      </c>
      <c r="C15" s="19">
        <v>54496.25</v>
      </c>
    </row>
    <row r="16" spans="1:3" ht="12.75">
      <c r="A16" s="18"/>
      <c r="B16" s="5" t="s">
        <v>64</v>
      </c>
      <c r="C16" s="19">
        <v>103105.25</v>
      </c>
    </row>
    <row r="17" spans="1:3" ht="12.75">
      <c r="A17" s="18"/>
      <c r="B17" s="5" t="s">
        <v>60</v>
      </c>
      <c r="C17" s="19">
        <v>22892.17</v>
      </c>
    </row>
    <row r="18" spans="1:3" ht="12.75">
      <c r="A18" s="18"/>
      <c r="B18" s="5" t="s">
        <v>58</v>
      </c>
      <c r="C18" s="19">
        <v>83827.79</v>
      </c>
    </row>
    <row r="19" spans="1:3" ht="12.75">
      <c r="A19" s="3" t="s">
        <v>114</v>
      </c>
      <c r="B19" s="15"/>
      <c r="C19" s="17">
        <v>329279.17</v>
      </c>
    </row>
    <row r="20" spans="1:3" ht="12.75">
      <c r="A20" s="3" t="s">
        <v>6</v>
      </c>
      <c r="B20" s="3" t="s">
        <v>23</v>
      </c>
      <c r="C20" s="17">
        <v>60807.26</v>
      </c>
    </row>
    <row r="21" spans="1:3" ht="12.75">
      <c r="A21" s="18"/>
      <c r="B21" s="5" t="s">
        <v>25</v>
      </c>
      <c r="C21" s="19">
        <v>0</v>
      </c>
    </row>
    <row r="22" spans="1:3" ht="12.75">
      <c r="A22" s="18"/>
      <c r="B22" s="5" t="s">
        <v>32</v>
      </c>
      <c r="C22" s="19">
        <v>23993.8</v>
      </c>
    </row>
    <row r="23" spans="1:3" ht="12.75">
      <c r="A23" s="18"/>
      <c r="B23" s="5" t="s">
        <v>72</v>
      </c>
      <c r="C23" s="19">
        <v>13774.42</v>
      </c>
    </row>
    <row r="24" spans="1:3" ht="12.75">
      <c r="A24" s="18"/>
      <c r="B24" s="5" t="s">
        <v>24</v>
      </c>
      <c r="C24" s="19">
        <v>0</v>
      </c>
    </row>
    <row r="25" spans="1:3" ht="12.75">
      <c r="A25" s="18"/>
      <c r="B25" s="5" t="s">
        <v>30</v>
      </c>
      <c r="C25" s="19">
        <v>59473.57</v>
      </c>
    </row>
    <row r="26" spans="1:3" ht="12.75">
      <c r="A26" s="3" t="s">
        <v>115</v>
      </c>
      <c r="B26" s="15"/>
      <c r="C26" s="17">
        <v>158049.05</v>
      </c>
    </row>
    <row r="27" spans="1:3" ht="12.75">
      <c r="A27" s="3" t="s">
        <v>7</v>
      </c>
      <c r="B27" s="3" t="s">
        <v>7</v>
      </c>
      <c r="C27" s="17">
        <v>845271.29</v>
      </c>
    </row>
    <row r="28" spans="1:3" ht="12.75">
      <c r="A28" s="3" t="s">
        <v>116</v>
      </c>
      <c r="B28" s="15"/>
      <c r="C28" s="17">
        <v>909811.99</v>
      </c>
    </row>
    <row r="29" spans="1:3" ht="12.75">
      <c r="A29" s="3" t="s">
        <v>8</v>
      </c>
      <c r="B29" s="3" t="s">
        <v>43</v>
      </c>
      <c r="C29" s="17">
        <v>29546.32</v>
      </c>
    </row>
    <row r="30" spans="1:3" ht="12.75">
      <c r="A30" s="18"/>
      <c r="B30" s="5" t="s">
        <v>45</v>
      </c>
      <c r="C30" s="19">
        <v>36396.32</v>
      </c>
    </row>
    <row r="31" spans="1:3" ht="12.75">
      <c r="A31" s="18"/>
      <c r="B31" s="5" t="s">
        <v>42</v>
      </c>
      <c r="C31" s="19">
        <v>38689.82</v>
      </c>
    </row>
    <row r="32" spans="1:3" ht="12.75">
      <c r="A32" s="18"/>
      <c r="B32" s="5" t="s">
        <v>46</v>
      </c>
      <c r="C32" s="19">
        <v>39877.1</v>
      </c>
    </row>
    <row r="33" spans="1:3" ht="12.75">
      <c r="A33" s="18"/>
      <c r="B33" s="5" t="s">
        <v>44</v>
      </c>
      <c r="C33" s="19">
        <v>28345.31</v>
      </c>
    </row>
    <row r="34" spans="1:3" ht="12.75">
      <c r="A34" s="18"/>
      <c r="B34" s="5" t="s">
        <v>31</v>
      </c>
      <c r="C34" s="19">
        <v>129298.55</v>
      </c>
    </row>
    <row r="35" spans="1:3" ht="12.75">
      <c r="A35" s="18"/>
      <c r="B35" s="5" t="s">
        <v>39</v>
      </c>
      <c r="C35" s="19">
        <v>257753.72</v>
      </c>
    </row>
    <row r="36" spans="1:3" ht="12.75">
      <c r="A36" s="18"/>
      <c r="B36" s="5" t="s">
        <v>40</v>
      </c>
      <c r="C36" s="19">
        <v>644832.2</v>
      </c>
    </row>
    <row r="37" spans="1:3" ht="12.75">
      <c r="A37" s="18"/>
      <c r="B37" s="5" t="s">
        <v>91</v>
      </c>
      <c r="C37" s="19">
        <v>4803.78</v>
      </c>
    </row>
    <row r="38" spans="1:3" ht="12.75">
      <c r="A38" s="18"/>
      <c r="B38" s="5" t="s">
        <v>93</v>
      </c>
      <c r="C38" s="19">
        <v>1730.73</v>
      </c>
    </row>
    <row r="39" spans="1:3" ht="12.75">
      <c r="A39" s="18"/>
      <c r="B39" s="5" t="s">
        <v>87</v>
      </c>
      <c r="C39" s="19">
        <v>2969.23</v>
      </c>
    </row>
    <row r="40" spans="1:3" ht="12.75">
      <c r="A40" s="18"/>
      <c r="B40" s="5" t="s">
        <v>89</v>
      </c>
      <c r="C40" s="19">
        <v>651.96</v>
      </c>
    </row>
    <row r="41" spans="1:3" ht="12.75">
      <c r="A41" s="18"/>
      <c r="B41" s="5" t="s">
        <v>97</v>
      </c>
      <c r="C41" s="19">
        <v>881.85</v>
      </c>
    </row>
    <row r="42" spans="1:3" ht="12.75">
      <c r="A42" s="18"/>
      <c r="B42" s="5" t="s">
        <v>94</v>
      </c>
      <c r="C42" s="19">
        <v>2406.36</v>
      </c>
    </row>
    <row r="43" spans="1:3" ht="12.75">
      <c r="A43" s="18"/>
      <c r="B43" s="5" t="s">
        <v>47</v>
      </c>
      <c r="C43" s="19">
        <v>40654.59</v>
      </c>
    </row>
    <row r="44" spans="1:3" ht="12.75">
      <c r="A44" s="18"/>
      <c r="B44" s="5" t="s">
        <v>29</v>
      </c>
      <c r="C44" s="19">
        <v>43446.04</v>
      </c>
    </row>
    <row r="45" spans="1:3" ht="12.75">
      <c r="A45" s="18"/>
      <c r="B45" s="5" t="s">
        <v>50</v>
      </c>
      <c r="C45" s="19">
        <v>91197.31</v>
      </c>
    </row>
    <row r="46" spans="1:3" ht="12.75">
      <c r="A46" s="18"/>
      <c r="B46" s="5" t="s">
        <v>37</v>
      </c>
      <c r="C46" s="19">
        <v>72084.69</v>
      </c>
    </row>
    <row r="47" spans="1:3" ht="12.75">
      <c r="A47" s="18"/>
      <c r="B47" s="5" t="s">
        <v>48</v>
      </c>
      <c r="C47" s="19">
        <v>73404.68</v>
      </c>
    </row>
    <row r="48" spans="1:3" ht="12.75">
      <c r="A48" s="18"/>
      <c r="B48" s="5" t="s">
        <v>41</v>
      </c>
      <c r="C48" s="19">
        <v>65723.88</v>
      </c>
    </row>
    <row r="49" spans="1:3" ht="12.75">
      <c r="A49" s="18"/>
      <c r="B49" s="5" t="s">
        <v>34</v>
      </c>
      <c r="C49" s="19">
        <v>23426.25</v>
      </c>
    </row>
    <row r="50" spans="1:3" ht="12.75">
      <c r="A50" s="18"/>
      <c r="B50" s="5" t="s">
        <v>35</v>
      </c>
      <c r="C50" s="19">
        <v>22263.95</v>
      </c>
    </row>
    <row r="51" spans="1:3" ht="12.75">
      <c r="A51" s="18"/>
      <c r="B51" s="5" t="s">
        <v>36</v>
      </c>
      <c r="C51" s="19">
        <v>24083.24</v>
      </c>
    </row>
    <row r="52" spans="1:3" ht="12.75">
      <c r="A52" s="18"/>
      <c r="B52" s="5" t="s">
        <v>49</v>
      </c>
      <c r="C52" s="19">
        <v>601122.4</v>
      </c>
    </row>
    <row r="53" spans="1:3" ht="12.75">
      <c r="A53" s="18"/>
      <c r="B53" s="5" t="s">
        <v>86</v>
      </c>
      <c r="C53" s="19">
        <v>10177.42</v>
      </c>
    </row>
    <row r="54" spans="1:3" ht="12.75">
      <c r="A54" s="3" t="s">
        <v>117</v>
      </c>
      <c r="B54" s="15"/>
      <c r="C54" s="17">
        <v>2285767.7</v>
      </c>
    </row>
    <row r="55" spans="1:3" ht="12.75">
      <c r="A55" s="3" t="s">
        <v>9</v>
      </c>
      <c r="B55" s="3" t="s">
        <v>104</v>
      </c>
      <c r="C55" s="17">
        <v>5801.31</v>
      </c>
    </row>
    <row r="56" spans="1:3" ht="12.75">
      <c r="A56" s="18"/>
      <c r="B56" s="5" t="s">
        <v>105</v>
      </c>
      <c r="C56" s="19">
        <v>34846.01</v>
      </c>
    </row>
    <row r="57" spans="1:3" ht="12.75">
      <c r="A57" s="18"/>
      <c r="B57" s="5" t="s">
        <v>71</v>
      </c>
      <c r="C57" s="19">
        <v>308105.09</v>
      </c>
    </row>
    <row r="58" spans="1:3" ht="12.75">
      <c r="A58" s="18"/>
      <c r="B58" s="5" t="s">
        <v>85</v>
      </c>
      <c r="C58" s="19">
        <v>109388.73</v>
      </c>
    </row>
    <row r="59" spans="1:3" ht="12.75">
      <c r="A59" s="3" t="s">
        <v>118</v>
      </c>
      <c r="B59" s="15"/>
      <c r="C59" s="17">
        <v>458141.14</v>
      </c>
    </row>
    <row r="60" spans="1:3" ht="12.75">
      <c r="A60" s="3" t="s">
        <v>10</v>
      </c>
      <c r="B60" s="3" t="s">
        <v>56</v>
      </c>
      <c r="C60" s="17">
        <v>11618.63</v>
      </c>
    </row>
    <row r="61" spans="1:3" ht="12.75">
      <c r="A61" s="18"/>
      <c r="B61" s="5" t="s">
        <v>55</v>
      </c>
      <c r="C61" s="19">
        <v>30292.42</v>
      </c>
    </row>
    <row r="62" spans="1:3" ht="12.75">
      <c r="A62" s="18"/>
      <c r="B62" s="5" t="s">
        <v>78</v>
      </c>
      <c r="C62" s="19">
        <v>88532.74</v>
      </c>
    </row>
    <row r="63" spans="1:3" ht="12.75">
      <c r="A63" s="18"/>
      <c r="B63" s="5" t="s">
        <v>103</v>
      </c>
      <c r="C63" s="19">
        <v>2623.52</v>
      </c>
    </row>
    <row r="64" spans="1:3" ht="12.75">
      <c r="A64" s="18"/>
      <c r="B64" s="5" t="s">
        <v>80</v>
      </c>
      <c r="C64" s="19">
        <v>32958.83</v>
      </c>
    </row>
    <row r="65" spans="1:3" ht="12.75">
      <c r="A65" s="18"/>
      <c r="B65" s="5" t="s">
        <v>102</v>
      </c>
      <c r="C65" s="19">
        <v>34300.36</v>
      </c>
    </row>
    <row r="66" spans="1:3" ht="12.75">
      <c r="A66" s="18"/>
      <c r="B66" s="5" t="s">
        <v>53</v>
      </c>
      <c r="C66" s="19">
        <v>27217.76</v>
      </c>
    </row>
    <row r="67" spans="1:3" ht="12.75">
      <c r="A67" s="18"/>
      <c r="B67" s="5" t="s">
        <v>54</v>
      </c>
      <c r="C67" s="19">
        <v>3388.4</v>
      </c>
    </row>
    <row r="68" spans="1:3" ht="12.75">
      <c r="A68" s="18"/>
      <c r="B68" s="5" t="s">
        <v>52</v>
      </c>
      <c r="C68" s="19">
        <v>43949.95</v>
      </c>
    </row>
    <row r="69" spans="1:3" ht="12.75">
      <c r="A69" s="18"/>
      <c r="B69" s="5" t="s">
        <v>51</v>
      </c>
      <c r="C69" s="19">
        <v>57454.42</v>
      </c>
    </row>
    <row r="70" spans="1:3" ht="12.75">
      <c r="A70" s="18"/>
      <c r="B70" s="5" t="s">
        <v>90</v>
      </c>
      <c r="C70" s="19">
        <v>1901.28</v>
      </c>
    </row>
    <row r="71" spans="1:3" ht="12.75">
      <c r="A71" s="18"/>
      <c r="B71" s="5" t="s">
        <v>57</v>
      </c>
      <c r="C71" s="19">
        <v>41047.15</v>
      </c>
    </row>
    <row r="72" spans="1:3" ht="12.75">
      <c r="A72" s="3" t="s">
        <v>119</v>
      </c>
      <c r="B72" s="15"/>
      <c r="C72" s="17">
        <v>375285.46</v>
      </c>
    </row>
    <row r="73" spans="1:3" ht="12.75">
      <c r="A73" s="3" t="s">
        <v>11</v>
      </c>
      <c r="B73" s="3" t="s">
        <v>69</v>
      </c>
      <c r="C73" s="17">
        <v>10056</v>
      </c>
    </row>
    <row r="74" spans="1:3" ht="12.75">
      <c r="A74" s="18"/>
      <c r="B74" s="5" t="s">
        <v>77</v>
      </c>
      <c r="C74" s="19">
        <v>11721.22</v>
      </c>
    </row>
    <row r="75" spans="1:3" ht="12.75">
      <c r="A75" s="18"/>
      <c r="B75" s="5" t="s">
        <v>79</v>
      </c>
      <c r="C75" s="19">
        <v>31311</v>
      </c>
    </row>
    <row r="76" spans="1:3" ht="12.75">
      <c r="A76" s="18"/>
      <c r="B76" s="5" t="s">
        <v>73</v>
      </c>
      <c r="C76" s="19">
        <v>15444</v>
      </c>
    </row>
    <row r="77" spans="1:3" ht="12.75">
      <c r="A77" s="18"/>
      <c r="B77" s="5" t="s">
        <v>96</v>
      </c>
      <c r="C77" s="19">
        <v>5579.6</v>
      </c>
    </row>
    <row r="78" spans="1:3" ht="12.75">
      <c r="A78" s="18"/>
      <c r="B78" s="5" t="s">
        <v>75</v>
      </c>
      <c r="C78" s="19">
        <v>18393.48</v>
      </c>
    </row>
    <row r="79" spans="1:3" ht="12.75">
      <c r="A79" s="18"/>
      <c r="B79" s="5" t="s">
        <v>98</v>
      </c>
      <c r="C79" s="19">
        <v>416.89</v>
      </c>
    </row>
    <row r="80" spans="1:3" ht="12.75">
      <c r="A80" s="18"/>
      <c r="B80" s="5" t="s">
        <v>99</v>
      </c>
      <c r="C80" s="19">
        <v>1171.77</v>
      </c>
    </row>
    <row r="81" spans="1:3" ht="12.75">
      <c r="A81" s="18"/>
      <c r="B81" s="5" t="s">
        <v>70</v>
      </c>
      <c r="C81" s="19">
        <v>213728.22</v>
      </c>
    </row>
    <row r="82" spans="1:3" ht="12.75">
      <c r="A82" s="18"/>
      <c r="B82" s="5" t="s">
        <v>83</v>
      </c>
      <c r="C82" s="19">
        <v>12847.8</v>
      </c>
    </row>
    <row r="83" spans="1:3" ht="12.75">
      <c r="A83" s="18"/>
      <c r="B83" s="5" t="s">
        <v>82</v>
      </c>
      <c r="C83" s="19">
        <v>19273.57</v>
      </c>
    </row>
    <row r="84" spans="1:3" ht="12.75">
      <c r="A84" s="18"/>
      <c r="B84" s="5" t="s">
        <v>84</v>
      </c>
      <c r="C84" s="19">
        <v>15379.64</v>
      </c>
    </row>
    <row r="85" spans="1:3" ht="12.75">
      <c r="A85" s="18"/>
      <c r="B85" s="5" t="s">
        <v>107</v>
      </c>
      <c r="C85" s="19">
        <v>564.18</v>
      </c>
    </row>
    <row r="86" spans="1:3" ht="12.75">
      <c r="A86" s="18"/>
      <c r="B86" s="5" t="s">
        <v>101</v>
      </c>
      <c r="C86" s="19">
        <v>765</v>
      </c>
    </row>
    <row r="87" spans="1:3" ht="12.75">
      <c r="A87" s="18"/>
      <c r="B87" s="5" t="s">
        <v>100</v>
      </c>
      <c r="C87" s="19">
        <v>5549.95</v>
      </c>
    </row>
    <row r="88" spans="1:3" ht="12.75">
      <c r="A88" s="18"/>
      <c r="B88" s="5" t="s">
        <v>106</v>
      </c>
      <c r="C88" s="19">
        <v>1597.37</v>
      </c>
    </row>
    <row r="89" spans="1:3" ht="12.75">
      <c r="A89" s="18"/>
      <c r="B89" s="5" t="s">
        <v>76</v>
      </c>
      <c r="C89" s="19">
        <v>23866.97</v>
      </c>
    </row>
    <row r="90" spans="1:3" ht="12.75">
      <c r="A90" s="18"/>
      <c r="B90" s="5" t="s">
        <v>108</v>
      </c>
      <c r="C90" s="19">
        <v>60230.77</v>
      </c>
    </row>
    <row r="91" spans="1:3" ht="12.75">
      <c r="A91" s="18"/>
      <c r="B91" s="5" t="s">
        <v>65</v>
      </c>
      <c r="C91" s="19">
        <v>51813.34</v>
      </c>
    </row>
    <row r="92" spans="1:3" ht="12.75">
      <c r="A92" s="18"/>
      <c r="B92" s="5" t="s">
        <v>74</v>
      </c>
      <c r="C92" s="19">
        <v>19400.05</v>
      </c>
    </row>
    <row r="93" spans="1:3" ht="12.75">
      <c r="A93" s="18"/>
      <c r="B93" s="5" t="s">
        <v>81</v>
      </c>
      <c r="C93" s="19">
        <v>2162.58</v>
      </c>
    </row>
    <row r="94" spans="1:3" ht="12.75">
      <c r="A94" s="18"/>
      <c r="B94" s="5" t="s">
        <v>88</v>
      </c>
      <c r="C94" s="19">
        <v>1736.08</v>
      </c>
    </row>
    <row r="95" spans="1:3" ht="12.75">
      <c r="A95" s="18"/>
      <c r="B95" s="5" t="s">
        <v>92</v>
      </c>
      <c r="C95" s="19">
        <v>11382.17</v>
      </c>
    </row>
    <row r="96" spans="1:3" ht="12.75">
      <c r="A96" s="18"/>
      <c r="B96" s="5" t="s">
        <v>33</v>
      </c>
      <c r="C96" s="19">
        <v>8879044.27</v>
      </c>
    </row>
    <row r="97" spans="1:3" ht="12.75">
      <c r="A97" s="18"/>
      <c r="B97" s="5" t="s">
        <v>95</v>
      </c>
      <c r="C97" s="19">
        <v>15883.83</v>
      </c>
    </row>
    <row r="98" spans="1:3" ht="12.75">
      <c r="A98" s="3" t="s">
        <v>120</v>
      </c>
      <c r="B98" s="15"/>
      <c r="C98" s="17">
        <v>9429319.75</v>
      </c>
    </row>
    <row r="99" spans="1:3" ht="12.75">
      <c r="A99" s="20" t="s">
        <v>12</v>
      </c>
      <c r="B99" s="21"/>
      <c r="C99" s="8">
        <v>14219405.67</v>
      </c>
    </row>
  </sheetData>
  <sheetProtection selectLockedCells="1" selectUnlockedCells="1"/>
  <printOptions/>
  <pageMargins left="0.7479166666666667" right="0.6097222222222223" top="0.44027777777777777" bottom="0.3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4.7109375" style="0" customWidth="1"/>
    <col min="2" max="2" width="31.00390625" style="0" customWidth="1"/>
  </cols>
  <sheetData>
    <row r="1" ht="12.75">
      <c r="A1" t="s">
        <v>121</v>
      </c>
    </row>
    <row r="2" ht="12.75">
      <c r="A2" s="2" t="s">
        <v>122</v>
      </c>
    </row>
    <row r="4" spans="1:2" ht="12.75">
      <c r="A4" s="22" t="s">
        <v>123</v>
      </c>
      <c r="B4" s="22" t="s">
        <v>124</v>
      </c>
    </row>
    <row r="5" spans="1:2" ht="12.75">
      <c r="A5" s="14" t="s">
        <v>125</v>
      </c>
      <c r="B5" s="14">
        <v>306320</v>
      </c>
    </row>
    <row r="6" spans="1:2" ht="12.75">
      <c r="A6" s="14" t="s">
        <v>126</v>
      </c>
      <c r="B6" s="14">
        <v>143952</v>
      </c>
    </row>
    <row r="7" spans="1:2" ht="12.75">
      <c r="A7" s="14" t="s">
        <v>127</v>
      </c>
      <c r="B7" s="14">
        <v>24240</v>
      </c>
    </row>
    <row r="8" spans="1:2" ht="12.75">
      <c r="A8" s="14" t="s">
        <v>128</v>
      </c>
      <c r="B8" s="14">
        <v>17000</v>
      </c>
    </row>
    <row r="9" spans="1:2" ht="12.75">
      <c r="A9" s="22" t="s">
        <v>109</v>
      </c>
      <c r="B9" s="22">
        <f>SUM(B5:B8)</f>
        <v>491512</v>
      </c>
    </row>
    <row r="11" spans="1:2" ht="12.75">
      <c r="A11" s="22" t="s">
        <v>129</v>
      </c>
      <c r="B11" s="22" t="s">
        <v>124</v>
      </c>
    </row>
    <row r="12" spans="1:2" ht="12.75">
      <c r="A12" s="14" t="s">
        <v>130</v>
      </c>
      <c r="B12" s="14">
        <v>161267</v>
      </c>
    </row>
    <row r="13" spans="1:2" ht="12.75">
      <c r="A13" s="14" t="s">
        <v>131</v>
      </c>
      <c r="B13" s="14">
        <v>235118</v>
      </c>
    </row>
    <row r="14" spans="1:2" ht="12.75">
      <c r="A14" s="14" t="s">
        <v>132</v>
      </c>
      <c r="B14" s="14">
        <v>20200</v>
      </c>
    </row>
    <row r="15" spans="1:2" ht="12.75">
      <c r="A15" s="22" t="s">
        <v>109</v>
      </c>
      <c r="B15" s="22">
        <f>SUM(B12:B14)</f>
        <v>416585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Blumbergs</dc:creator>
  <cp:keywords/>
  <dc:description/>
  <cp:lastModifiedBy>Owner</cp:lastModifiedBy>
  <cp:lastPrinted>2009-10-12T08:46:09Z</cp:lastPrinted>
  <dcterms:created xsi:type="dcterms:W3CDTF">2009-10-10T23:59:25Z</dcterms:created>
  <dcterms:modified xsi:type="dcterms:W3CDTF">2009-10-13T11:15:57Z</dcterms:modified>
  <cp:category/>
  <cp:version/>
  <cp:contentType/>
  <cp:contentStatus/>
</cp:coreProperties>
</file>